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10" activeTab="0"/>
  </bookViews>
  <sheets>
    <sheet name="Приложение 3 " sheetId="1" r:id="rId1"/>
  </sheets>
  <definedNames>
    <definedName name="_xlnm.Print_Titles" localSheetId="0">'Приложение 3 '!$26:$26</definedName>
    <definedName name="_xlnm.Print_Area" localSheetId="0">'Приложение 3 '!$B$1:$K$53</definedName>
  </definedNames>
  <calcPr fullCalcOnLoad="1"/>
</workbook>
</file>

<file path=xl/sharedStrings.xml><?xml version="1.0" encoding="utf-8"?>
<sst xmlns="http://schemas.openxmlformats.org/spreadsheetml/2006/main" count="63" uniqueCount="54">
  <si>
    <t>2018 г.</t>
  </si>
  <si>
    <t>№ п/п</t>
  </si>
  <si>
    <t>Итого</t>
  </si>
  <si>
    <t>1.1.</t>
  </si>
  <si>
    <t>1.2.</t>
  </si>
  <si>
    <t>1.3.</t>
  </si>
  <si>
    <t>ул. Ветеранов, дд. 5, 7</t>
  </si>
  <si>
    <t>ул. Молодцова, дд. 3, 4</t>
  </si>
  <si>
    <t>угол ул. Ларина и ул. Ветеранов</t>
  </si>
  <si>
    <t>"Аллея сказок"</t>
  </si>
  <si>
    <t>"Сквер у глобуса"</t>
  </si>
  <si>
    <t>"Школьный сквер"</t>
  </si>
  <si>
    <t>Общественные территории</t>
  </si>
  <si>
    <t>1.</t>
  </si>
  <si>
    <t>Адрес объекта</t>
  </si>
  <si>
    <t xml:space="preserve">Сроки выполнения работ </t>
  </si>
  <si>
    <t>Приложение №3
к Программе</t>
  </si>
  <si>
    <t>Наименование объекта</t>
  </si>
  <si>
    <t>в том числе</t>
  </si>
  <si>
    <t>Бюджет МО Сертолово</t>
  </si>
  <si>
    <t>Адресный перечень объектов комплексного благоустройства территорий
в рамках реализации раздела 8 "Формирование комфортной городской среды"
муниципальной программы "Благоустроенный город Сертолово"</t>
  </si>
  <si>
    <t>1.4.</t>
  </si>
  <si>
    <t>1.6.</t>
  </si>
  <si>
    <t>2019 г.</t>
  </si>
  <si>
    <t>1.7.</t>
  </si>
  <si>
    <t>ул. Пограничная, д. 9</t>
  </si>
  <si>
    <t>Объем финансирования, тыс. руб.</t>
  </si>
  <si>
    <t>Сметная стоимость работ, тыс. руб.</t>
  </si>
  <si>
    <t>"Сквер "Парад планет"</t>
  </si>
  <si>
    <t>ул. Молодежная, д. 3, корп. 2, ул. Молодцова, д. 6, корп. 2</t>
  </si>
  <si>
    <t>"Спортивная площадка для сдачи норм ГТО и воркаута"</t>
  </si>
  <si>
    <t>"Детская площадка в районе д.6 корп.2 по ул. Молодцова"</t>
  </si>
  <si>
    <t>1.5.</t>
  </si>
  <si>
    <t>1.8.</t>
  </si>
  <si>
    <t>1.9.</t>
  </si>
  <si>
    <t>2020 г.</t>
  </si>
  <si>
    <t>ул. Ветеранов, д.8, корп.2
- ул. Заречная, д. 15</t>
  </si>
  <si>
    <t>ул. Центральная, д.7, корп.1</t>
  </si>
  <si>
    <t>1.10.</t>
  </si>
  <si>
    <t>ул. Школьная д.1,3
 - ул. Заречная, д.1,3</t>
  </si>
  <si>
    <t>ул. Молодежная, д.6,7</t>
  </si>
  <si>
    <t>"Пешеходная зона "Философия красок"</t>
  </si>
  <si>
    <t>"Пешеходная зона "Пушкинская аллея"</t>
  </si>
  <si>
    <t>"Зона отдыха "На неведомых дорожках"</t>
  </si>
  <si>
    <t>"Многофункциональная спортивная площадка в районе д.6 и д.7 по ул. Молодежная"</t>
  </si>
  <si>
    <t>1.11.</t>
  </si>
  <si>
    <t>2021 г.</t>
  </si>
  <si>
    <t>Территория для проведения общегородских мероприятий</t>
  </si>
  <si>
    <t>ул. Ветеранов, дд.12, 15</t>
  </si>
  <si>
    <t>2021 год</t>
  </si>
  <si>
    <t>Бюджет РФ</t>
  </si>
  <si>
    <t>Бюджет ЛО</t>
  </si>
  <si>
    <t>Руководитель программы:
Заместитель главы администрации       
по жилищно-коммунальному хозяйству                                                                                                                                                        В.В. Василенко</t>
  </si>
  <si>
    <t>ПРИЛОЖЕНИЕ №4
к постановлению администрации
МО Сертолово
от "21" декабря 2020 г. №1026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</si>
</sst>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3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16" fontId="5" fillId="0" borderId="10" xfId="0" applyNumberFormat="1" applyFont="1" applyBorder="1" applyAlignment="1" quotePrefix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 quotePrefix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/>
    </xf>
    <xf numFmtId="4" fontId="4" fillId="34" borderId="10" xfId="0" applyNumberFormat="1" applyFont="1" applyFill="1" applyBorder="1" applyAlignment="1" quotePrefix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16" fontId="5" fillId="0" borderId="11" xfId="0" applyNumberFormat="1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4" fillId="8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 quotePrefix="1">
      <alignment horizontal="center" vertical="center" wrapText="1"/>
    </xf>
    <xf numFmtId="4" fontId="4" fillId="0" borderId="12" xfId="0" applyNumberFormat="1" applyFont="1" applyBorder="1" applyAlignment="1" quotePrefix="1">
      <alignment horizontal="center" vertical="center" wrapText="1"/>
    </xf>
    <xf numFmtId="4" fontId="4" fillId="0" borderId="13" xfId="0" applyNumberFormat="1" applyFont="1" applyBorder="1" applyAlignment="1" quotePrefix="1">
      <alignment horizontal="center" vertical="center" wrapText="1"/>
    </xf>
    <xf numFmtId="16" fontId="8" fillId="0" borderId="11" xfId="0" applyNumberFormat="1" applyFont="1" applyBorder="1" applyAlignment="1" quotePrefix="1">
      <alignment horizontal="center" vertical="center"/>
    </xf>
    <xf numFmtId="16" fontId="8" fillId="0" borderId="12" xfId="0" applyNumberFormat="1" applyFont="1" applyBorder="1" applyAlignment="1" quotePrefix="1">
      <alignment horizontal="center" vertical="center"/>
    </xf>
    <xf numFmtId="16" fontId="8" fillId="0" borderId="13" xfId="0" applyNumberFormat="1" applyFont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tabSelected="1" view="pageBreakPreview" zoomScale="40" zoomScaleSheetLayoutView="40" workbookViewId="0" topLeftCell="A1">
      <selection activeCell="J8" sqref="J8"/>
    </sheetView>
  </sheetViews>
  <sheetFormatPr defaultColWidth="9.140625" defaultRowHeight="12.75"/>
  <cols>
    <col min="1" max="1" width="9.140625" style="2" customWidth="1"/>
    <col min="2" max="2" width="14.421875" style="2" customWidth="1"/>
    <col min="3" max="3" width="62.28125" style="2" customWidth="1"/>
    <col min="4" max="4" width="51.140625" style="2" customWidth="1"/>
    <col min="5" max="5" width="32.421875" style="2" customWidth="1"/>
    <col min="6" max="6" width="46.140625" style="2" hidden="1" customWidth="1"/>
    <col min="7" max="7" width="17.57421875" style="2" customWidth="1"/>
    <col min="8" max="8" width="19.57421875" style="2" customWidth="1"/>
    <col min="9" max="9" width="44.7109375" style="2" customWidth="1"/>
    <col min="10" max="10" width="50.140625" style="2" customWidth="1"/>
    <col min="11" max="11" width="33.28125" style="2" customWidth="1"/>
    <col min="12" max="16384" width="9.140625" style="2" customWidth="1"/>
  </cols>
  <sheetData>
    <row r="1" spans="10:11" ht="12.75">
      <c r="J1" s="32" t="s">
        <v>53</v>
      </c>
      <c r="K1" s="33"/>
    </row>
    <row r="2" spans="10:11" ht="12.75">
      <c r="J2" s="33"/>
      <c r="K2" s="33"/>
    </row>
    <row r="3" spans="10:11" ht="12.75">
      <c r="J3" s="33"/>
      <c r="K3" s="33"/>
    </row>
    <row r="4" spans="10:11" ht="41.25" customHeight="1">
      <c r="J4" s="33"/>
      <c r="K4" s="33"/>
    </row>
    <row r="5" spans="10:11" ht="12.75">
      <c r="J5" s="33"/>
      <c r="K5" s="33"/>
    </row>
    <row r="6" spans="10:11" ht="12.75">
      <c r="J6" s="33"/>
      <c r="K6" s="33"/>
    </row>
    <row r="7" spans="10:11" ht="12.75">
      <c r="J7" s="33"/>
      <c r="K7" s="33"/>
    </row>
    <row r="8" spans="10:11" ht="27.75">
      <c r="J8" s="31"/>
      <c r="K8" s="31"/>
    </row>
    <row r="9" spans="3:11" ht="39" customHeight="1">
      <c r="C9" s="3"/>
      <c r="D9" s="3"/>
      <c r="E9" s="3"/>
      <c r="F9" s="3"/>
      <c r="G9" s="6"/>
      <c r="H9" s="7"/>
      <c r="I9" s="3"/>
      <c r="J9" s="31"/>
      <c r="K9" s="35" t="s">
        <v>16</v>
      </c>
    </row>
    <row r="10" spans="3:11" ht="31.5" customHeight="1">
      <c r="C10" s="3"/>
      <c r="D10" s="3"/>
      <c r="E10" s="3"/>
      <c r="F10" s="3"/>
      <c r="G10" s="7"/>
      <c r="H10" s="7"/>
      <c r="I10" s="3"/>
      <c r="J10" s="31"/>
      <c r="K10" s="35"/>
    </row>
    <row r="11" spans="3:9" ht="12.75">
      <c r="C11" s="3"/>
      <c r="D11" s="3"/>
      <c r="E11" s="3"/>
      <c r="F11" s="3"/>
      <c r="G11" s="3"/>
      <c r="H11" s="3"/>
      <c r="I11" s="3"/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3"/>
      <c r="E13" s="3"/>
      <c r="F13" s="3"/>
      <c r="G13" s="3"/>
      <c r="H13" s="3"/>
      <c r="I13" s="3"/>
    </row>
    <row r="14" spans="3:9" ht="12.75">
      <c r="C14" s="3"/>
      <c r="D14" s="3"/>
      <c r="E14" s="3"/>
      <c r="F14" s="3"/>
      <c r="G14" s="3"/>
      <c r="H14" s="3"/>
      <c r="I14" s="4"/>
    </row>
    <row r="15" spans="2:11" ht="27" customHeight="1">
      <c r="B15" s="36" t="s">
        <v>20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2:11" ht="26.2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2:11" ht="28.5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2:11" ht="25.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2:9" ht="25.5" customHeight="1">
      <c r="B19" s="5"/>
      <c r="C19" s="5"/>
      <c r="D19" s="5"/>
      <c r="E19" s="5"/>
      <c r="F19" s="5"/>
      <c r="G19" s="5"/>
      <c r="H19" s="5"/>
      <c r="I19" s="3"/>
    </row>
    <row r="20" spans="2:9" ht="16.5" customHeight="1">
      <c r="B20" s="40"/>
      <c r="C20" s="40"/>
      <c r="D20" s="40"/>
      <c r="E20" s="40"/>
      <c r="F20" s="40"/>
      <c r="G20" s="40"/>
      <c r="H20" s="40"/>
      <c r="I20" s="3"/>
    </row>
    <row r="21" spans="2:11" ht="21.75" customHeight="1">
      <c r="B21" s="38" t="s">
        <v>1</v>
      </c>
      <c r="C21" s="37" t="s">
        <v>14</v>
      </c>
      <c r="D21" s="37" t="s">
        <v>17</v>
      </c>
      <c r="E21" s="37" t="s">
        <v>15</v>
      </c>
      <c r="F21" s="58" t="s">
        <v>27</v>
      </c>
      <c r="G21" s="37" t="s">
        <v>26</v>
      </c>
      <c r="H21" s="37"/>
      <c r="I21" s="37"/>
      <c r="J21" s="37"/>
      <c r="K21" s="37"/>
    </row>
    <row r="22" spans="2:11" ht="21.75" customHeight="1">
      <c r="B22" s="38"/>
      <c r="C22" s="37"/>
      <c r="D22" s="37"/>
      <c r="E22" s="37"/>
      <c r="F22" s="59"/>
      <c r="G22" s="37"/>
      <c r="H22" s="37"/>
      <c r="I22" s="37"/>
      <c r="J22" s="37"/>
      <c r="K22" s="37"/>
    </row>
    <row r="23" spans="2:11" ht="28.5" customHeight="1">
      <c r="B23" s="38"/>
      <c r="C23" s="37"/>
      <c r="D23" s="37"/>
      <c r="E23" s="37"/>
      <c r="F23" s="59"/>
      <c r="G23" s="37" t="s">
        <v>18</v>
      </c>
      <c r="H23" s="37"/>
      <c r="I23" s="37"/>
      <c r="J23" s="37"/>
      <c r="K23" s="10"/>
    </row>
    <row r="24" spans="2:11" ht="12.75" customHeight="1">
      <c r="B24" s="38"/>
      <c r="C24" s="37"/>
      <c r="D24" s="37"/>
      <c r="E24" s="37"/>
      <c r="F24" s="59"/>
      <c r="G24" s="44" t="s">
        <v>50</v>
      </c>
      <c r="H24" s="45"/>
      <c r="I24" s="48" t="s">
        <v>51</v>
      </c>
      <c r="J24" s="38" t="s">
        <v>19</v>
      </c>
      <c r="K24" s="38" t="s">
        <v>2</v>
      </c>
    </row>
    <row r="25" spans="2:11" ht="21" customHeight="1">
      <c r="B25" s="38"/>
      <c r="C25" s="37"/>
      <c r="D25" s="37"/>
      <c r="E25" s="37"/>
      <c r="F25" s="60"/>
      <c r="G25" s="46"/>
      <c r="H25" s="47"/>
      <c r="I25" s="49"/>
      <c r="J25" s="38"/>
      <c r="K25" s="38"/>
    </row>
    <row r="26" spans="2:11" ht="28.5" customHeight="1">
      <c r="B26" s="8">
        <v>1</v>
      </c>
      <c r="C26" s="9">
        <v>2</v>
      </c>
      <c r="D26" s="9">
        <v>3</v>
      </c>
      <c r="E26" s="9">
        <v>4</v>
      </c>
      <c r="F26" s="9"/>
      <c r="G26" s="37">
        <v>5</v>
      </c>
      <c r="H26" s="37"/>
      <c r="I26" s="8">
        <v>6</v>
      </c>
      <c r="J26" s="8">
        <v>7</v>
      </c>
      <c r="K26" s="8">
        <v>8</v>
      </c>
    </row>
    <row r="27" spans="2:11" ht="67.5" customHeight="1">
      <c r="B27" s="8" t="s">
        <v>13</v>
      </c>
      <c r="C27" s="11" t="s">
        <v>12</v>
      </c>
      <c r="D27" s="11"/>
      <c r="E27" s="11"/>
      <c r="F27" s="16">
        <f>SUM(F28:F40)</f>
        <v>104686000</v>
      </c>
      <c r="G27" s="50">
        <f>G28+G29+G30+G31+G32+G33+G34+G35+G36+G37+G40</f>
        <v>30836110</v>
      </c>
      <c r="H27" s="50"/>
      <c r="I27" s="29">
        <f>I28+I29+I30+I31+I32+I33+I34+I35+I36+I37+I40</f>
        <v>66110890</v>
      </c>
      <c r="J27" s="17">
        <f>SUM(J28:J40)</f>
        <v>7739000</v>
      </c>
      <c r="K27" s="17">
        <f>G27+I27+J27</f>
        <v>104686000</v>
      </c>
    </row>
    <row r="28" spans="2:11" ht="66" customHeight="1">
      <c r="B28" s="8" t="s">
        <v>3</v>
      </c>
      <c r="C28" s="9" t="s">
        <v>6</v>
      </c>
      <c r="D28" s="9" t="s">
        <v>9</v>
      </c>
      <c r="E28" s="9" t="s">
        <v>0</v>
      </c>
      <c r="F28" s="18">
        <v>5333333</v>
      </c>
      <c r="G28" s="43">
        <v>1164999.93</v>
      </c>
      <c r="H28" s="43"/>
      <c r="I28" s="19">
        <v>3834999.76</v>
      </c>
      <c r="J28" s="19">
        <v>333333.31</v>
      </c>
      <c r="K28" s="20">
        <f aca="true" t="shared" si="0" ref="K28:K37">SUM(G28:J28)</f>
        <v>5333332.999999999</v>
      </c>
    </row>
    <row r="29" spans="2:11" ht="66" customHeight="1">
      <c r="B29" s="8" t="s">
        <v>4</v>
      </c>
      <c r="C29" s="9" t="s">
        <v>7</v>
      </c>
      <c r="D29" s="9" t="s">
        <v>10</v>
      </c>
      <c r="E29" s="9" t="s">
        <v>0</v>
      </c>
      <c r="F29" s="18">
        <v>6400000</v>
      </c>
      <c r="G29" s="43">
        <v>1398000</v>
      </c>
      <c r="H29" s="43"/>
      <c r="I29" s="19">
        <v>4602000</v>
      </c>
      <c r="J29" s="19">
        <v>400000</v>
      </c>
      <c r="K29" s="20">
        <f t="shared" si="0"/>
        <v>6400000</v>
      </c>
    </row>
    <row r="30" spans="2:11" ht="66" customHeight="1">
      <c r="B30" s="8" t="s">
        <v>5</v>
      </c>
      <c r="C30" s="9" t="s">
        <v>8</v>
      </c>
      <c r="D30" s="9" t="s">
        <v>11</v>
      </c>
      <c r="E30" s="9" t="s">
        <v>0</v>
      </c>
      <c r="F30" s="18">
        <v>4266667</v>
      </c>
      <c r="G30" s="43">
        <v>932000.07</v>
      </c>
      <c r="H30" s="43"/>
      <c r="I30" s="19">
        <v>3068000.24</v>
      </c>
      <c r="J30" s="19">
        <v>266666.69</v>
      </c>
      <c r="K30" s="20">
        <f t="shared" si="0"/>
        <v>4266667</v>
      </c>
    </row>
    <row r="31" spans="2:11" ht="66" customHeight="1">
      <c r="B31" s="8" t="s">
        <v>21</v>
      </c>
      <c r="C31" s="9" t="s">
        <v>7</v>
      </c>
      <c r="D31" s="9" t="s">
        <v>28</v>
      </c>
      <c r="E31" s="9" t="s">
        <v>23</v>
      </c>
      <c r="F31" s="21">
        <v>9979000</v>
      </c>
      <c r="G31" s="41">
        <v>3334754.43</v>
      </c>
      <c r="H31" s="42"/>
      <c r="I31" s="19">
        <v>6138979.75</v>
      </c>
      <c r="J31" s="19">
        <v>505265.82</v>
      </c>
      <c r="K31" s="20">
        <f t="shared" si="0"/>
        <v>9979000</v>
      </c>
    </row>
    <row r="32" spans="2:11" ht="94.5" customHeight="1">
      <c r="B32" s="8" t="s">
        <v>32</v>
      </c>
      <c r="C32" s="9" t="s">
        <v>29</v>
      </c>
      <c r="D32" s="9" t="s">
        <v>31</v>
      </c>
      <c r="E32" s="9" t="s">
        <v>23</v>
      </c>
      <c r="F32" s="21">
        <v>18421000</v>
      </c>
      <c r="G32" s="41">
        <v>6155878.48</v>
      </c>
      <c r="H32" s="42"/>
      <c r="I32" s="19">
        <v>11332412.66</v>
      </c>
      <c r="J32" s="19">
        <v>932708.86</v>
      </c>
      <c r="K32" s="20">
        <f t="shared" si="0"/>
        <v>18421000</v>
      </c>
    </row>
    <row r="33" spans="2:11" ht="108.75" customHeight="1">
      <c r="B33" s="8" t="s">
        <v>22</v>
      </c>
      <c r="C33" s="9" t="s">
        <v>25</v>
      </c>
      <c r="D33" s="9" t="s">
        <v>30</v>
      </c>
      <c r="E33" s="9" t="s">
        <v>23</v>
      </c>
      <c r="F33" s="21">
        <v>3200000</v>
      </c>
      <c r="G33" s="41">
        <v>1069367.09</v>
      </c>
      <c r="H33" s="42"/>
      <c r="I33" s="19">
        <v>1968607.59</v>
      </c>
      <c r="J33" s="19">
        <v>162025.32</v>
      </c>
      <c r="K33" s="20">
        <f t="shared" si="0"/>
        <v>3200000</v>
      </c>
    </row>
    <row r="34" spans="2:11" ht="76.5" customHeight="1">
      <c r="B34" s="8" t="s">
        <v>24</v>
      </c>
      <c r="C34" s="9" t="s">
        <v>39</v>
      </c>
      <c r="D34" s="9" t="s">
        <v>41</v>
      </c>
      <c r="E34" s="9" t="s">
        <v>35</v>
      </c>
      <c r="F34" s="21">
        <v>10350000</v>
      </c>
      <c r="G34" s="41">
        <v>3108025.2</v>
      </c>
      <c r="H34" s="42"/>
      <c r="I34" s="19">
        <v>6310232.98</v>
      </c>
      <c r="J34" s="19">
        <v>931741.82</v>
      </c>
      <c r="K34" s="20">
        <f t="shared" si="0"/>
        <v>10350000</v>
      </c>
    </row>
    <row r="35" spans="2:11" ht="77.25" customHeight="1">
      <c r="B35" s="8" t="s">
        <v>33</v>
      </c>
      <c r="C35" s="9" t="s">
        <v>36</v>
      </c>
      <c r="D35" s="9" t="s">
        <v>42</v>
      </c>
      <c r="E35" s="9" t="s">
        <v>35</v>
      </c>
      <c r="F35" s="21">
        <v>10800000</v>
      </c>
      <c r="G35" s="41">
        <v>3243156.73</v>
      </c>
      <c r="H35" s="42"/>
      <c r="I35" s="19">
        <v>6584590.93</v>
      </c>
      <c r="J35" s="19">
        <v>972252.34</v>
      </c>
      <c r="K35" s="20">
        <f t="shared" si="0"/>
        <v>10800000</v>
      </c>
    </row>
    <row r="36" spans="2:11" ht="71.25" customHeight="1">
      <c r="B36" s="8" t="s">
        <v>34</v>
      </c>
      <c r="C36" s="9" t="s">
        <v>37</v>
      </c>
      <c r="D36" s="9" t="s">
        <v>43</v>
      </c>
      <c r="E36" s="9" t="s">
        <v>35</v>
      </c>
      <c r="F36" s="21">
        <v>6700000</v>
      </c>
      <c r="G36" s="41">
        <v>2011958.34</v>
      </c>
      <c r="H36" s="42"/>
      <c r="I36" s="19">
        <v>4084885.12</v>
      </c>
      <c r="J36" s="19">
        <v>603156.54</v>
      </c>
      <c r="K36" s="20">
        <f t="shared" si="0"/>
        <v>6700000</v>
      </c>
    </row>
    <row r="37" spans="2:11" ht="129.75" customHeight="1">
      <c r="B37" s="15" t="s">
        <v>38</v>
      </c>
      <c r="C37" s="9" t="s">
        <v>40</v>
      </c>
      <c r="D37" s="9" t="s">
        <v>44</v>
      </c>
      <c r="E37" s="9" t="s">
        <v>35</v>
      </c>
      <c r="F37" s="21">
        <v>14950000</v>
      </c>
      <c r="G37" s="41">
        <v>4489369.73</v>
      </c>
      <c r="H37" s="42"/>
      <c r="I37" s="19">
        <v>9114780.97</v>
      </c>
      <c r="J37" s="19">
        <v>1345849.3</v>
      </c>
      <c r="K37" s="20">
        <f t="shared" si="0"/>
        <v>14950000.000000002</v>
      </c>
    </row>
    <row r="38" spans="2:11" ht="99.75" customHeight="1" hidden="1">
      <c r="B38" s="26"/>
      <c r="C38" s="27"/>
      <c r="D38" s="27"/>
      <c r="E38" s="27"/>
      <c r="F38" s="25"/>
      <c r="G38" s="57">
        <f>G34+I34+G35+I35+G36+I36+G37+I37</f>
        <v>38947000</v>
      </c>
      <c r="H38" s="57"/>
      <c r="I38" s="57"/>
      <c r="J38" s="28"/>
      <c r="K38" s="20">
        <f>SUM(K34:K37)</f>
        <v>42800000</v>
      </c>
    </row>
    <row r="39" spans="2:11" ht="129.75" customHeight="1" hidden="1">
      <c r="B39" s="54" t="s">
        <v>49</v>
      </c>
      <c r="C39" s="55"/>
      <c r="D39" s="55"/>
      <c r="E39" s="55"/>
      <c r="F39" s="55"/>
      <c r="G39" s="55"/>
      <c r="H39" s="55"/>
      <c r="I39" s="55"/>
      <c r="J39" s="55"/>
      <c r="K39" s="56"/>
    </row>
    <row r="40" spans="2:11" ht="124.5" customHeight="1">
      <c r="B40" s="8" t="s">
        <v>45</v>
      </c>
      <c r="C40" s="9" t="s">
        <v>48</v>
      </c>
      <c r="D40" s="9" t="s">
        <v>47</v>
      </c>
      <c r="E40" s="9" t="s">
        <v>46</v>
      </c>
      <c r="F40" s="22">
        <f>K40</f>
        <v>14286000</v>
      </c>
      <c r="G40" s="61">
        <v>3928600</v>
      </c>
      <c r="H40" s="61"/>
      <c r="I40" s="30">
        <v>9071400</v>
      </c>
      <c r="J40" s="23">
        <v>1286000</v>
      </c>
      <c r="K40" s="24">
        <f>SUM(G40:J40)</f>
        <v>14286000</v>
      </c>
    </row>
    <row r="41" spans="2:11" ht="89.25" customHeight="1" hidden="1">
      <c r="B41" s="15"/>
      <c r="C41" s="9"/>
      <c r="D41" s="9"/>
      <c r="E41" s="9"/>
      <c r="F41" s="22"/>
      <c r="G41" s="51" t="e">
        <f>#REF!+#REF!+G40+#REF!+#REF!</f>
        <v>#REF!</v>
      </c>
      <c r="H41" s="52"/>
      <c r="I41" s="53"/>
      <c r="J41" s="23"/>
      <c r="K41" s="24">
        <f>SUM(K40:K40)</f>
        <v>14286000</v>
      </c>
    </row>
    <row r="42" spans="2:11" ht="30" customHeight="1" hidden="1">
      <c r="B42" s="13"/>
      <c r="C42" s="14" t="s">
        <v>2</v>
      </c>
      <c r="D42" s="14"/>
      <c r="E42" s="14"/>
      <c r="F42" s="14"/>
      <c r="G42" s="39">
        <f>SUM(G28:H40)</f>
        <v>69783110</v>
      </c>
      <c r="H42" s="39"/>
      <c r="I42" s="12">
        <f>SUM(I28:I40)</f>
        <v>66110890</v>
      </c>
      <c r="J42" s="12">
        <f>SUM(J28:J40)</f>
        <v>7739000</v>
      </c>
      <c r="K42" s="12">
        <f>SUM(G42:J42)</f>
        <v>143633000</v>
      </c>
    </row>
    <row r="43" spans="3:8" ht="17.25" customHeight="1" hidden="1">
      <c r="C43" s="1"/>
      <c r="D43" s="1"/>
      <c r="E43" s="1"/>
      <c r="F43" s="1"/>
      <c r="G43" s="1"/>
      <c r="H43" s="1"/>
    </row>
    <row r="44" spans="3:8" ht="22.5" customHeight="1" hidden="1">
      <c r="C44" s="1"/>
      <c r="D44" s="1"/>
      <c r="E44" s="1"/>
      <c r="F44" s="1"/>
      <c r="G44" s="1"/>
      <c r="H44" s="1"/>
    </row>
    <row r="45" spans="2:11" ht="53.25" customHeight="1" hidden="1">
      <c r="B45" s="34" t="s">
        <v>52</v>
      </c>
      <c r="C45" s="34"/>
      <c r="D45" s="34"/>
      <c r="E45" s="34"/>
      <c r="F45" s="34"/>
      <c r="G45" s="34"/>
      <c r="H45" s="34"/>
      <c r="I45" s="34"/>
      <c r="J45" s="34"/>
      <c r="K45" s="34"/>
    </row>
    <row r="46" spans="2:11" ht="12.75" customHeight="1" hidden="1"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2:11" ht="12.75" customHeight="1" hidden="1"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2:11" ht="12.75" customHeight="1" hidden="1"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2:11" ht="12.75" customHeight="1" hidden="1"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2:11" ht="12.75" customHeight="1" hidden="1"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2:11" ht="12.75" customHeight="1" hidden="1"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2:11" ht="12.75" customHeight="1" hidden="1"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2:11" ht="12.75" customHeight="1" hidden="1"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ht="102.75" customHeight="1"/>
  </sheetData>
  <sheetProtection/>
  <mergeCells count="33">
    <mergeCell ref="B21:B25"/>
    <mergeCell ref="G36:H36"/>
    <mergeCell ref="G37:H37"/>
    <mergeCell ref="E21:E25"/>
    <mergeCell ref="F21:F25"/>
    <mergeCell ref="G29:H29"/>
    <mergeCell ref="G26:H26"/>
    <mergeCell ref="G28:H28"/>
    <mergeCell ref="G33:H33"/>
    <mergeCell ref="G41:I41"/>
    <mergeCell ref="B39:K39"/>
    <mergeCell ref="G38:I38"/>
    <mergeCell ref="G40:H40"/>
    <mergeCell ref="G34:H34"/>
    <mergeCell ref="G31:H31"/>
    <mergeCell ref="D21:D25"/>
    <mergeCell ref="G21:K22"/>
    <mergeCell ref="K24:K25"/>
    <mergeCell ref="G30:H30"/>
    <mergeCell ref="G32:H32"/>
    <mergeCell ref="G24:H25"/>
    <mergeCell ref="I24:I25"/>
    <mergeCell ref="G27:H27"/>
    <mergeCell ref="J1:K7"/>
    <mergeCell ref="B45:K53"/>
    <mergeCell ref="K9:K10"/>
    <mergeCell ref="B15:K18"/>
    <mergeCell ref="G23:J23"/>
    <mergeCell ref="J24:J25"/>
    <mergeCell ref="C21:C25"/>
    <mergeCell ref="G42:H42"/>
    <mergeCell ref="B20:H20"/>
    <mergeCell ref="G35:H35"/>
  </mergeCells>
  <printOptions horizontalCentered="1"/>
  <pageMargins left="0.25" right="0.25" top="0.75" bottom="0.75" header="0.3" footer="0.3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2020-09-16T06:21:24Z</cp:lastPrinted>
  <dcterms:created xsi:type="dcterms:W3CDTF">1996-10-08T23:32:33Z</dcterms:created>
  <dcterms:modified xsi:type="dcterms:W3CDTF">2020-12-22T10:57:40Z</dcterms:modified>
  <cp:category/>
  <cp:version/>
  <cp:contentType/>
  <cp:contentStatus/>
</cp:coreProperties>
</file>